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20" activeTab="0"/>
  </bookViews>
  <sheets>
    <sheet name="ZW-EA L" sheetId="1" r:id="rId1"/>
  </sheets>
  <definedNames/>
  <calcPr fullCalcOnLoad="1"/>
</workbook>
</file>

<file path=xl/sharedStrings.xml><?xml version="1.0" encoding="utf-8"?>
<sst xmlns="http://schemas.openxmlformats.org/spreadsheetml/2006/main" count="61" uniqueCount="22">
  <si>
    <t>NÖ</t>
  </si>
  <si>
    <t>B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</si>
  <si>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</si>
  <si>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</si>
  <si>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</si>
  <si>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</si>
  <si>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</si>
  <si>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</si>
  <si>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</si>
  <si>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</si>
  <si>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</si>
  <si>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>Zwischenabrechnung</t>
  </si>
  <si>
    <t>Vorschüsse</t>
  </si>
  <si>
    <t>Differenz</t>
  </si>
  <si>
    <t>Sonstige Steuern ("brutto")</t>
  </si>
  <si>
    <t>KRAF (0,949%)</t>
  </si>
  <si>
    <t>Sonstige Steuern ("netto")</t>
  </si>
  <si>
    <t>Kunstförderungsbeitrag</t>
  </si>
  <si>
    <t xml:space="preserve">                                                                                                     i n  E u r o                                                                                        </t>
  </si>
  <si>
    <t xml:space="preserve"> </t>
  </si>
  <si>
    <t>Vorschüsse März 2024</t>
  </si>
  <si>
    <t>Überweisung  20. März 2024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</si>
</sst>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öS&quot;;\-#,##0\ &quot;öS&quot;"/>
    <numFmt numFmtId="165" formatCode="#,##0\ &quot;öS&quot;;[Red]\-#,##0\ &quot;öS&quot;"/>
    <numFmt numFmtId="166" formatCode="#,##0.00\ &quot;öS&quot;;\-#,##0.00\ &quot;öS&quot;"/>
    <numFmt numFmtId="167" formatCode="#,##0.00\ &quot;öS&quot;;[Red]\-#,##0.00\ &quot;öS&quot;"/>
    <numFmt numFmtId="168" formatCode="_-* #,##0\ &quot;öS&quot;_-;\-* #,##0\ &quot;öS&quot;_-;_-* &quot;-&quot;\ &quot;öS&quot;_-;_-@_-"/>
    <numFmt numFmtId="169" formatCode="_-* #,##0\ _ö_S_-;\-* #,##0\ _ö_S_-;_-* &quot;-&quot;\ _ö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_-* #,##0\ _Ö_S_-;\-* #,##0\ _Ö_S_-;_-* &quot;-&quot;\ _Ö_S_-;_-@_-"/>
    <numFmt numFmtId="173" formatCode="_-* #,##0.00\ _Ö_S_-;\-* #,##0.00\ _Ö_S_-;_-* &quot;-&quot;??\ _Ö_S_-;_-@_-"/>
    <numFmt numFmtId="174" formatCode="[$-C07]dddd\,\ dd\.\ mmmm\ yyyy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7"/>
      <name val="Helv"/>
      <family val="0"/>
    </font>
    <font>
      <sz val="9"/>
      <name val="Arial"/>
      <family val="2"/>
    </font>
    <font>
      <sz val="9"/>
      <name val="Helv"/>
      <family val="0"/>
    </font>
    <font>
      <i/>
      <sz val="9"/>
      <name val="Helv"/>
      <family val="0"/>
    </font>
    <font>
      <b/>
      <sz val="9"/>
      <name val="Arial"/>
      <family val="2"/>
    </font>
    <font>
      <b/>
      <sz val="9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0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43">
      <selection activeCell="D79" sqref="D78:D79"/>
    </sheetView>
  </sheetViews>
  <sheetFormatPr defaultColWidth="11.421875" defaultRowHeight="12.75"/>
  <cols>
    <col min="1" max="1" width="2.421875" style="0" customWidth="1"/>
    <col min="2" max="2" width="1.8515625" style="0" customWidth="1"/>
    <col min="3" max="3" width="22.140625" style="0" customWidth="1"/>
    <col min="4" max="4" width="13.7109375" style="0" bestFit="1" customWidth="1"/>
    <col min="5" max="5" width="12.140625" style="0" bestFit="1" customWidth="1"/>
    <col min="6" max="6" width="13.00390625" style="0" bestFit="1" customWidth="1"/>
    <col min="7" max="7" width="12.28125" style="0" bestFit="1" customWidth="1"/>
    <col min="8" max="8" width="13.00390625" style="0" bestFit="1" customWidth="1"/>
    <col min="9" max="9" width="12.28125" style="0" bestFit="1" customWidth="1"/>
    <col min="10" max="10" width="12.00390625" style="0" customWidth="1"/>
    <col min="11" max="11" width="12.140625" style="0" bestFit="1" customWidth="1"/>
    <col min="12" max="12" width="13.7109375" style="0" bestFit="1" customWidth="1"/>
    <col min="13" max="13" width="13.7109375" style="0" customWidth="1"/>
    <col min="15" max="15" width="13.57421875" style="0" customWidth="1"/>
  </cols>
  <sheetData>
    <row r="1" spans="3:15" s="1" customFormat="1" ht="12.75" customHeight="1">
      <c r="C1" s="4"/>
      <c r="D1" s="13" t="s">
        <v>1</v>
      </c>
      <c r="E1" s="13" t="s">
        <v>5</v>
      </c>
      <c r="F1" s="13" t="s">
        <v>0</v>
      </c>
      <c r="G1" s="13" t="s">
        <v>2</v>
      </c>
      <c r="H1" s="14" t="s">
        <v>3</v>
      </c>
      <c r="I1" s="14" t="s">
        <v>4</v>
      </c>
      <c r="J1" s="14" t="s">
        <v>6</v>
      </c>
      <c r="K1" s="14" t="s">
        <v>7</v>
      </c>
      <c r="L1" s="13" t="s">
        <v>8</v>
      </c>
      <c r="M1" s="13" t="s">
        <v>9</v>
      </c>
      <c r="N1" s="4"/>
      <c r="O1" s="4"/>
    </row>
    <row r="2" spans="3:15" s="1" customFormat="1" ht="12.75" customHeight="1">
      <c r="C2" s="4"/>
      <c r="D2" s="12" t="s">
        <v>18</v>
      </c>
      <c r="E2" s="4"/>
      <c r="F2" s="4"/>
      <c r="G2" s="4"/>
      <c r="H2" s="6"/>
      <c r="I2" s="6"/>
      <c r="J2" s="6"/>
      <c r="K2" s="6"/>
      <c r="L2" s="4"/>
      <c r="M2" s="4"/>
      <c r="N2" s="4"/>
      <c r="O2" s="4"/>
    </row>
    <row r="3" spans="1:15" s="1" customFormat="1" ht="12.75">
      <c r="A3" s="5"/>
      <c r="B3" s="2"/>
      <c r="C3" s="3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</row>
    <row r="4" spans="1:15" s="1" customFormat="1" ht="12.75" customHeight="1">
      <c r="A4" s="15" t="s">
        <v>10</v>
      </c>
      <c r="B4" s="2"/>
      <c r="C4" s="3"/>
      <c r="D4" s="3"/>
      <c r="E4" s="3"/>
      <c r="F4" s="3"/>
      <c r="G4" s="3"/>
      <c r="H4" s="3"/>
      <c r="I4" s="3"/>
      <c r="J4" s="3"/>
      <c r="K4" s="6"/>
      <c r="L4" s="4"/>
      <c r="M4" s="4"/>
      <c r="N4" s="4"/>
      <c r="O4" s="9"/>
    </row>
    <row r="5" spans="1:15" s="1" customFormat="1" ht="12.75">
      <c r="A5" s="11"/>
      <c r="B5" s="10"/>
      <c r="C5" s="7" t="s">
        <v>11</v>
      </c>
      <c r="D5" s="23">
        <v>386863255</v>
      </c>
      <c r="E5" s="23">
        <v>748929284</v>
      </c>
      <c r="F5" s="23">
        <v>2179847802</v>
      </c>
      <c r="G5" s="23">
        <v>1900025163</v>
      </c>
      <c r="H5" s="23">
        <v>739926206</v>
      </c>
      <c r="I5" s="23">
        <v>1606780660</v>
      </c>
      <c r="J5" s="23">
        <v>987335903</v>
      </c>
      <c r="K5" s="23">
        <v>527861963</v>
      </c>
      <c r="L5" s="23">
        <v>2447288096</v>
      </c>
      <c r="M5" s="24">
        <f>SUM(D5:L5)</f>
        <v>11524858332</v>
      </c>
      <c r="N5" s="8"/>
      <c r="O5" s="8"/>
    </row>
    <row r="6" spans="1:15" s="1" customFormat="1" ht="12.75" customHeight="1">
      <c r="A6" s="2"/>
      <c r="B6" s="10"/>
      <c r="C6" s="7" t="s">
        <v>12</v>
      </c>
      <c r="D6" s="23">
        <v>389461927</v>
      </c>
      <c r="E6" s="23">
        <v>753953108</v>
      </c>
      <c r="F6" s="23">
        <v>2194494776</v>
      </c>
      <c r="G6" s="23">
        <v>1912731284</v>
      </c>
      <c r="H6" s="23">
        <v>744841018</v>
      </c>
      <c r="I6" s="23">
        <v>1617483087</v>
      </c>
      <c r="J6" s="23">
        <v>993879811</v>
      </c>
      <c r="K6" s="23">
        <v>531396936</v>
      </c>
      <c r="L6" s="23">
        <v>2462734545</v>
      </c>
      <c r="M6" s="23">
        <v>11600976492</v>
      </c>
      <c r="N6" s="8"/>
      <c r="O6" s="8"/>
    </row>
    <row r="7" spans="1:15" s="5" customFormat="1" ht="12.75">
      <c r="A7" s="2"/>
      <c r="B7" s="10"/>
      <c r="C7" s="2" t="s">
        <v>13</v>
      </c>
      <c r="D7" s="21">
        <f aca="true" t="shared" si="0" ref="D7:L7">D5-D6</f>
        <v>-2598672</v>
      </c>
      <c r="E7" s="21">
        <f t="shared" si="0"/>
        <v>-5023824</v>
      </c>
      <c r="F7" s="21">
        <f t="shared" si="0"/>
        <v>-14646974</v>
      </c>
      <c r="G7" s="21">
        <f t="shared" si="0"/>
        <v>-12706121</v>
      </c>
      <c r="H7" s="21">
        <f t="shared" si="0"/>
        <v>-4914812</v>
      </c>
      <c r="I7" s="21">
        <f t="shared" si="0"/>
        <v>-10702427</v>
      </c>
      <c r="J7" s="21">
        <f t="shared" si="0"/>
        <v>-6543908</v>
      </c>
      <c r="K7" s="21">
        <f t="shared" si="0"/>
        <v>-3534973</v>
      </c>
      <c r="L7" s="21">
        <f t="shared" si="0"/>
        <v>-15446449</v>
      </c>
      <c r="M7" s="22">
        <f>SUM(D7:L7)</f>
        <v>-76118160</v>
      </c>
      <c r="N7" s="8"/>
      <c r="O7" s="8"/>
    </row>
    <row r="8" spans="1:15" s="1" customFormat="1" ht="12.75">
      <c r="A8" s="5"/>
      <c r="B8" s="2"/>
      <c r="C8" s="3"/>
      <c r="D8" s="16"/>
      <c r="E8" s="16"/>
      <c r="F8" s="16"/>
      <c r="G8" s="16"/>
      <c r="H8" s="16"/>
      <c r="I8" s="16"/>
      <c r="J8" s="16"/>
      <c r="K8" s="16"/>
      <c r="L8" s="17"/>
      <c r="M8" s="17"/>
      <c r="N8" s="4"/>
      <c r="O8" s="4"/>
    </row>
    <row r="9" spans="1:15" s="1" customFormat="1" ht="12.75" customHeight="1">
      <c r="A9" s="15" t="s">
        <v>14</v>
      </c>
      <c r="B9" s="2"/>
      <c r="C9" s="3"/>
      <c r="D9" s="18"/>
      <c r="E9" s="18"/>
      <c r="F9" s="18"/>
      <c r="G9" s="18"/>
      <c r="H9" s="18"/>
      <c r="I9" s="18"/>
      <c r="J9" s="18"/>
      <c r="K9" s="16"/>
      <c r="L9" s="17"/>
      <c r="M9" s="17"/>
      <c r="N9" s="4"/>
      <c r="O9" s="9"/>
    </row>
    <row r="10" spans="1:15" s="1" customFormat="1" ht="12.75">
      <c r="A10" s="11"/>
      <c r="B10" s="10"/>
      <c r="C10" s="7" t="s">
        <v>11</v>
      </c>
      <c r="D10" s="23">
        <v>287150826</v>
      </c>
      <c r="E10" s="23">
        <v>570929300</v>
      </c>
      <c r="F10" s="23">
        <v>1602023099</v>
      </c>
      <c r="G10" s="23">
        <v>1383191132</v>
      </c>
      <c r="H10" s="23">
        <v>559948692</v>
      </c>
      <c r="I10" s="23">
        <v>1188813499</v>
      </c>
      <c r="J10" s="23">
        <v>735628045</v>
      </c>
      <c r="K10" s="23">
        <v>406981128</v>
      </c>
      <c r="L10" s="23">
        <v>1836802226</v>
      </c>
      <c r="M10" s="24">
        <f>SUM(D10:L10)</f>
        <v>8571467947</v>
      </c>
      <c r="N10" s="8"/>
      <c r="O10" s="8"/>
    </row>
    <row r="11" spans="1:15" s="1" customFormat="1" ht="12.75" customHeight="1">
      <c r="A11" s="2"/>
      <c r="B11" s="10"/>
      <c r="C11" s="7" t="s">
        <v>12</v>
      </c>
      <c r="D11" s="23">
        <v>282526335</v>
      </c>
      <c r="E11" s="23">
        <v>561933231</v>
      </c>
      <c r="F11" s="23">
        <v>1575947188</v>
      </c>
      <c r="G11" s="23">
        <v>1360336945</v>
      </c>
      <c r="H11" s="23">
        <v>551058826</v>
      </c>
      <c r="I11" s="23">
        <v>1169475605</v>
      </c>
      <c r="J11" s="23">
        <v>723711146</v>
      </c>
      <c r="K11" s="23">
        <v>400677482</v>
      </c>
      <c r="L11" s="23">
        <v>1806545530</v>
      </c>
      <c r="M11" s="23">
        <v>8432212288</v>
      </c>
      <c r="N11" s="8"/>
      <c r="O11" s="8"/>
    </row>
    <row r="12" spans="1:15" s="5" customFormat="1" ht="12.75">
      <c r="A12" s="2"/>
      <c r="B12" s="10"/>
      <c r="C12" s="2" t="s">
        <v>13</v>
      </c>
      <c r="D12" s="21">
        <f aca="true" t="shared" si="1" ref="D12:L12">D10-D11</f>
        <v>4624491</v>
      </c>
      <c r="E12" s="21">
        <f t="shared" si="1"/>
        <v>8996069</v>
      </c>
      <c r="F12" s="21">
        <f t="shared" si="1"/>
        <v>26075911</v>
      </c>
      <c r="G12" s="21">
        <f t="shared" si="1"/>
        <v>22854187</v>
      </c>
      <c r="H12" s="21">
        <f t="shared" si="1"/>
        <v>8889866</v>
      </c>
      <c r="I12" s="21">
        <f t="shared" si="1"/>
        <v>19337894</v>
      </c>
      <c r="J12" s="21">
        <f t="shared" si="1"/>
        <v>11916899</v>
      </c>
      <c r="K12" s="21">
        <f t="shared" si="1"/>
        <v>6303646</v>
      </c>
      <c r="L12" s="21">
        <f t="shared" si="1"/>
        <v>30256696</v>
      </c>
      <c r="M12" s="22">
        <f>SUM(D12:L12)</f>
        <v>139255659</v>
      </c>
      <c r="N12" s="8"/>
      <c r="O12" s="8"/>
    </row>
    <row r="13" spans="1:15" s="1" customFormat="1" ht="12.75">
      <c r="A13" s="5"/>
      <c r="B13" s="2"/>
      <c r="C13" s="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"/>
      <c r="O13" s="4"/>
    </row>
    <row r="14" spans="1:15" s="1" customFormat="1" ht="12.75" customHeight="1">
      <c r="A14" s="15"/>
      <c r="B14" s="15" t="s">
        <v>15</v>
      </c>
      <c r="C14" s="3"/>
      <c r="D14" s="18"/>
      <c r="E14" s="18"/>
      <c r="F14" s="18"/>
      <c r="G14" s="18"/>
      <c r="H14" s="18"/>
      <c r="I14" s="18"/>
      <c r="J14" s="18"/>
      <c r="K14" s="16"/>
      <c r="L14" s="17"/>
      <c r="M14" s="17"/>
      <c r="N14" s="4"/>
      <c r="O14" s="9"/>
    </row>
    <row r="15" spans="1:15" s="1" customFormat="1" ht="12.75">
      <c r="A15" s="11"/>
      <c r="B15" s="10"/>
      <c r="C15" s="7" t="s">
        <v>11</v>
      </c>
      <c r="D15" s="23">
        <v>8566938</v>
      </c>
      <c r="E15" s="23">
        <v>22972849</v>
      </c>
      <c r="F15" s="23">
        <v>48134065</v>
      </c>
      <c r="G15" s="23">
        <v>45605952</v>
      </c>
      <c r="H15" s="23">
        <v>21414013</v>
      </c>
      <c r="I15" s="23">
        <v>42914628</v>
      </c>
      <c r="J15" s="23">
        <v>26586818</v>
      </c>
      <c r="K15" s="23">
        <v>12380757</v>
      </c>
      <c r="L15" s="23">
        <v>104508645</v>
      </c>
      <c r="M15" s="24">
        <f>SUM(D15:L15)</f>
        <v>333084665</v>
      </c>
      <c r="N15" s="8"/>
      <c r="O15" s="8"/>
    </row>
    <row r="16" spans="1:15" s="1" customFormat="1" ht="12.75" customHeight="1">
      <c r="A16" s="2"/>
      <c r="B16" s="10"/>
      <c r="C16" s="7" t="s">
        <v>12</v>
      </c>
      <c r="D16" s="23">
        <v>8475826</v>
      </c>
      <c r="E16" s="23">
        <v>22728531</v>
      </c>
      <c r="F16" s="23">
        <v>47622157</v>
      </c>
      <c r="G16" s="23">
        <v>45120930</v>
      </c>
      <c r="H16" s="23">
        <v>21186274</v>
      </c>
      <c r="I16" s="23">
        <v>42458229</v>
      </c>
      <c r="J16" s="23">
        <v>26304066</v>
      </c>
      <c r="K16" s="23">
        <v>12249088</v>
      </c>
      <c r="L16" s="23">
        <v>103397187</v>
      </c>
      <c r="M16" s="23">
        <v>329542288</v>
      </c>
      <c r="N16" s="8"/>
      <c r="O16" s="8"/>
    </row>
    <row r="17" spans="1:15" s="5" customFormat="1" ht="12.75">
      <c r="A17" s="2"/>
      <c r="B17" s="10"/>
      <c r="C17" s="2" t="s">
        <v>13</v>
      </c>
      <c r="D17" s="21">
        <f aca="true" t="shared" si="2" ref="D17:L17">D15-D16</f>
        <v>91112</v>
      </c>
      <c r="E17" s="21">
        <f t="shared" si="2"/>
        <v>244318</v>
      </c>
      <c r="F17" s="21">
        <f t="shared" si="2"/>
        <v>511908</v>
      </c>
      <c r="G17" s="21">
        <f t="shared" si="2"/>
        <v>485022</v>
      </c>
      <c r="H17" s="21">
        <f t="shared" si="2"/>
        <v>227739</v>
      </c>
      <c r="I17" s="21">
        <f t="shared" si="2"/>
        <v>456399</v>
      </c>
      <c r="J17" s="21">
        <f t="shared" si="2"/>
        <v>282752</v>
      </c>
      <c r="K17" s="21">
        <f t="shared" si="2"/>
        <v>131669</v>
      </c>
      <c r="L17" s="21">
        <f t="shared" si="2"/>
        <v>1111458</v>
      </c>
      <c r="M17" s="22">
        <f>SUM(D17:L17)</f>
        <v>3542377</v>
      </c>
      <c r="N17" s="8"/>
      <c r="O17" s="8"/>
    </row>
    <row r="18" spans="1:15" s="1" customFormat="1" ht="12.75">
      <c r="A18" s="5"/>
      <c r="B18" s="2"/>
      <c r="C18" s="3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4"/>
      <c r="O18" s="4"/>
    </row>
    <row r="19" spans="1:15" s="1" customFormat="1" ht="12.75" customHeight="1">
      <c r="A19" s="15"/>
      <c r="B19" s="15" t="s">
        <v>16</v>
      </c>
      <c r="C19" s="3"/>
      <c r="D19" s="18"/>
      <c r="E19" s="18"/>
      <c r="F19" s="18"/>
      <c r="G19" s="18"/>
      <c r="H19" s="18"/>
      <c r="I19" s="18"/>
      <c r="J19" s="18"/>
      <c r="K19" s="16"/>
      <c r="L19" s="17"/>
      <c r="M19" s="17"/>
      <c r="N19" s="4"/>
      <c r="O19" s="9"/>
    </row>
    <row r="20" spans="1:15" s="1" customFormat="1" ht="12.75">
      <c r="A20" s="11"/>
      <c r="B20" s="10"/>
      <c r="C20" s="7" t="s">
        <v>11</v>
      </c>
      <c r="D20" s="23">
        <v>278583888</v>
      </c>
      <c r="E20" s="23">
        <v>547956451</v>
      </c>
      <c r="F20" s="23">
        <v>1553889034</v>
      </c>
      <c r="G20" s="23">
        <v>1337585180</v>
      </c>
      <c r="H20" s="23">
        <v>538534679</v>
      </c>
      <c r="I20" s="23">
        <v>1145898871</v>
      </c>
      <c r="J20" s="23">
        <v>709041227</v>
      </c>
      <c r="K20" s="23">
        <v>394600371</v>
      </c>
      <c r="L20" s="23">
        <v>1732293581</v>
      </c>
      <c r="M20" s="24">
        <f>SUM(D20:L20)</f>
        <v>8238383282</v>
      </c>
      <c r="N20" s="8"/>
      <c r="O20" s="8"/>
    </row>
    <row r="21" spans="1:15" s="1" customFormat="1" ht="12.75" customHeight="1">
      <c r="A21" s="2"/>
      <c r="B21" s="10"/>
      <c r="C21" s="7" t="s">
        <v>12</v>
      </c>
      <c r="D21" s="23">
        <v>274050509</v>
      </c>
      <c r="E21" s="23">
        <v>539204700</v>
      </c>
      <c r="F21" s="23">
        <v>1528325031</v>
      </c>
      <c r="G21" s="23">
        <v>1315216015</v>
      </c>
      <c r="H21" s="23">
        <v>529872552</v>
      </c>
      <c r="I21" s="23">
        <v>1127017376</v>
      </c>
      <c r="J21" s="23">
        <v>697407080</v>
      </c>
      <c r="K21" s="23">
        <v>388428394</v>
      </c>
      <c r="L21" s="23">
        <v>1703148343</v>
      </c>
      <c r="M21" s="23">
        <v>8102670000</v>
      </c>
      <c r="N21" s="8"/>
      <c r="O21" s="8"/>
    </row>
    <row r="22" spans="1:15" s="5" customFormat="1" ht="12.75">
      <c r="A22" s="2"/>
      <c r="B22" s="10"/>
      <c r="C22" s="2" t="s">
        <v>13</v>
      </c>
      <c r="D22" s="21">
        <f aca="true" t="shared" si="3" ref="D22:L22">D20-D21</f>
        <v>4533379</v>
      </c>
      <c r="E22" s="21">
        <f t="shared" si="3"/>
        <v>8751751</v>
      </c>
      <c r="F22" s="21">
        <f t="shared" si="3"/>
        <v>25564003</v>
      </c>
      <c r="G22" s="21">
        <f t="shared" si="3"/>
        <v>22369165</v>
      </c>
      <c r="H22" s="21">
        <f t="shared" si="3"/>
        <v>8662127</v>
      </c>
      <c r="I22" s="21">
        <f t="shared" si="3"/>
        <v>18881495</v>
      </c>
      <c r="J22" s="21">
        <f t="shared" si="3"/>
        <v>11634147</v>
      </c>
      <c r="K22" s="21">
        <f t="shared" si="3"/>
        <v>6171977</v>
      </c>
      <c r="L22" s="21">
        <f t="shared" si="3"/>
        <v>29145238</v>
      </c>
      <c r="M22" s="22">
        <f>SUM(D22:L22)</f>
        <v>135713282</v>
      </c>
      <c r="N22" s="8"/>
      <c r="O22" s="8"/>
    </row>
    <row r="23" spans="1:15" s="1" customFormat="1" ht="12.75">
      <c r="A23" s="5"/>
      <c r="B23" s="2"/>
      <c r="C23" s="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4"/>
      <c r="O23" s="4"/>
    </row>
    <row r="24" spans="1:15" s="1" customFormat="1" ht="12.75">
      <c r="A24" s="5"/>
      <c r="B24" s="2"/>
      <c r="C24" s="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4"/>
      <c r="O24" s="4"/>
    </row>
    <row r="25" spans="1:15" s="1" customFormat="1" ht="12.75" customHeight="1">
      <c r="A25" s="15" t="s">
        <v>17</v>
      </c>
      <c r="B25" s="2"/>
      <c r="C25" s="3"/>
      <c r="D25" s="18"/>
      <c r="E25" s="18"/>
      <c r="F25" s="18"/>
      <c r="G25" s="18"/>
      <c r="H25" s="18"/>
      <c r="I25" s="18"/>
      <c r="J25" s="18"/>
      <c r="K25" s="16"/>
      <c r="L25" s="17"/>
      <c r="M25" s="17"/>
      <c r="N25" s="4"/>
      <c r="O25" s="9"/>
    </row>
    <row r="26" spans="1:15" s="1" customFormat="1" ht="12.75">
      <c r="A26" s="11"/>
      <c r="B26" s="10"/>
      <c r="C26" s="7" t="s">
        <v>11</v>
      </c>
      <c r="D26" s="29">
        <v>117381</v>
      </c>
      <c r="E26" s="29">
        <v>227243</v>
      </c>
      <c r="F26" s="29">
        <v>661396</v>
      </c>
      <c r="G26" s="29">
        <v>576496</v>
      </c>
      <c r="H26" s="29">
        <v>224505</v>
      </c>
      <c r="I26" s="29">
        <v>487522</v>
      </c>
      <c r="J26" s="29">
        <v>299572</v>
      </c>
      <c r="K26" s="29">
        <v>160161</v>
      </c>
      <c r="L26" s="29">
        <v>742542</v>
      </c>
      <c r="M26" s="24">
        <f>SUM(D26:L26)</f>
        <v>3496818</v>
      </c>
      <c r="N26" s="8"/>
      <c r="O26" s="8"/>
    </row>
    <row r="27" spans="1:15" s="1" customFormat="1" ht="12.75" customHeight="1">
      <c r="A27" s="2"/>
      <c r="B27" s="10"/>
      <c r="C27" s="7" t="s">
        <v>12</v>
      </c>
      <c r="D27" s="29">
        <v>117390</v>
      </c>
      <c r="E27" s="29">
        <v>227257</v>
      </c>
      <c r="F27" s="29">
        <v>661441</v>
      </c>
      <c r="G27" s="29">
        <v>576527</v>
      </c>
      <c r="H27" s="29">
        <v>224511</v>
      </c>
      <c r="I27" s="29">
        <v>487539</v>
      </c>
      <c r="J27" s="29">
        <v>299577</v>
      </c>
      <c r="K27" s="29">
        <v>160171</v>
      </c>
      <c r="L27" s="29">
        <v>742407</v>
      </c>
      <c r="M27" s="29">
        <v>3496820</v>
      </c>
      <c r="N27" s="8"/>
      <c r="O27" s="8"/>
    </row>
    <row r="28" spans="1:15" s="5" customFormat="1" ht="12.75">
      <c r="A28" s="2"/>
      <c r="B28" s="10"/>
      <c r="C28" s="2" t="s">
        <v>13</v>
      </c>
      <c r="D28" s="21">
        <f aca="true" t="shared" si="4" ref="D28:L28">D26-D27</f>
        <v>-9</v>
      </c>
      <c r="E28" s="21">
        <f t="shared" si="4"/>
        <v>-14</v>
      </c>
      <c r="F28" s="21">
        <f t="shared" si="4"/>
        <v>-45</v>
      </c>
      <c r="G28" s="21">
        <f t="shared" si="4"/>
        <v>-31</v>
      </c>
      <c r="H28" s="21">
        <f t="shared" si="4"/>
        <v>-6</v>
      </c>
      <c r="I28" s="21">
        <f t="shared" si="4"/>
        <v>-17</v>
      </c>
      <c r="J28" s="21">
        <f t="shared" si="4"/>
        <v>-5</v>
      </c>
      <c r="K28" s="21">
        <f t="shared" si="4"/>
        <v>-10</v>
      </c>
      <c r="L28" s="21">
        <f t="shared" si="4"/>
        <v>135</v>
      </c>
      <c r="M28" s="22">
        <f>SUM(D28:L28)</f>
        <v>-2</v>
      </c>
      <c r="N28" s="8"/>
      <c r="O28" s="8"/>
    </row>
    <row r="29" spans="1:15" s="5" customFormat="1" ht="12.75">
      <c r="A29" s="2"/>
      <c r="B29" s="10"/>
      <c r="C29" s="2"/>
      <c r="D29" s="21"/>
      <c r="E29" s="25"/>
      <c r="F29" s="25"/>
      <c r="G29" s="25"/>
      <c r="H29" s="25"/>
      <c r="I29" s="25"/>
      <c r="J29" s="25"/>
      <c r="K29" s="25"/>
      <c r="L29" s="25"/>
      <c r="M29" s="26"/>
      <c r="N29" s="8"/>
      <c r="O29" s="8"/>
    </row>
    <row r="30" spans="1:15" s="5" customFormat="1" ht="12.75">
      <c r="A30" s="2"/>
      <c r="B30" s="10"/>
      <c r="C30" s="2"/>
      <c r="D30" s="21"/>
      <c r="E30" s="25"/>
      <c r="F30" s="25"/>
      <c r="G30" s="25"/>
      <c r="H30" s="25"/>
      <c r="I30" s="25"/>
      <c r="J30" s="25"/>
      <c r="K30" s="25"/>
      <c r="L30" s="25"/>
      <c r="M30" s="26"/>
      <c r="N30" s="8"/>
      <c r="O30" s="8"/>
    </row>
    <row r="31" spans="1:15" s="5" customFormat="1" ht="12.75">
      <c r="A31" s="2"/>
      <c r="B31" s="10"/>
      <c r="C31" s="2"/>
      <c r="D31" s="21"/>
      <c r="E31" s="25"/>
      <c r="F31" s="25"/>
      <c r="G31" s="25"/>
      <c r="H31" s="25"/>
      <c r="I31" s="25"/>
      <c r="J31" s="25"/>
      <c r="K31" s="25"/>
      <c r="L31" s="25"/>
      <c r="M31" s="26"/>
      <c r="N31" s="8"/>
      <c r="O31" s="8"/>
    </row>
    <row r="32" spans="1:15" s="5" customFormat="1" ht="12.75">
      <c r="A32" s="2"/>
      <c r="B32" s="10"/>
      <c r="C32" s="2"/>
      <c r="D32" s="21"/>
      <c r="E32" s="25"/>
      <c r="F32" s="25"/>
      <c r="G32" s="25"/>
      <c r="H32" s="25"/>
      <c r="I32" s="25"/>
      <c r="J32" s="25"/>
      <c r="K32" s="25"/>
      <c r="L32" s="25"/>
      <c r="M32" s="26"/>
      <c r="N32" s="8"/>
      <c r="O32" s="8"/>
    </row>
    <row r="33" spans="1:15" s="5" customFormat="1" ht="12.75">
      <c r="A33" s="2"/>
      <c r="B33" s="10"/>
      <c r="C33" s="2"/>
      <c r="D33" s="21"/>
      <c r="E33" s="25"/>
      <c r="F33" s="25"/>
      <c r="G33" s="25"/>
      <c r="H33" s="25"/>
      <c r="I33" s="25"/>
      <c r="J33" s="25"/>
      <c r="K33" s="25"/>
      <c r="L33" s="25"/>
      <c r="M33" s="26"/>
      <c r="N33" s="8"/>
      <c r="O33" s="8"/>
    </row>
    <row r="34" spans="1:15" s="5" customFormat="1" ht="12.75">
      <c r="A34" s="2"/>
      <c r="B34" s="10"/>
      <c r="C34" s="2"/>
      <c r="D34" s="21"/>
      <c r="E34" s="25"/>
      <c r="F34" s="25"/>
      <c r="G34" s="25"/>
      <c r="H34" s="25"/>
      <c r="I34" s="25"/>
      <c r="J34" s="25"/>
      <c r="K34" s="25"/>
      <c r="L34" s="25"/>
      <c r="M34" s="26"/>
      <c r="N34" s="8"/>
      <c r="O34" s="8"/>
    </row>
    <row r="35" spans="1:15" s="5" customFormat="1" ht="12.75">
      <c r="A35" s="2"/>
      <c r="B35" s="10"/>
      <c r="C35" s="2"/>
      <c r="D35" s="21"/>
      <c r="E35" s="25"/>
      <c r="F35" s="25"/>
      <c r="G35" s="25"/>
      <c r="H35" s="25"/>
      <c r="I35" s="25"/>
      <c r="J35" s="25"/>
      <c r="K35" s="25"/>
      <c r="L35" s="25"/>
      <c r="M35" s="26"/>
      <c r="N35" s="8"/>
      <c r="O35" s="8"/>
    </row>
    <row r="36" spans="1:15" s="5" customFormat="1" ht="12.75">
      <c r="A36" s="2"/>
      <c r="B36" s="10"/>
      <c r="C36" s="2"/>
      <c r="D36" s="21"/>
      <c r="E36" s="25"/>
      <c r="F36" s="25"/>
      <c r="G36" s="25"/>
      <c r="H36" s="25"/>
      <c r="I36" s="25"/>
      <c r="J36" s="25"/>
      <c r="K36" s="25"/>
      <c r="L36" s="25"/>
      <c r="M36" s="26"/>
      <c r="N36" s="8"/>
      <c r="O36" s="8"/>
    </row>
    <row r="37" spans="1:15" s="5" customFormat="1" ht="12.75">
      <c r="A37" s="2"/>
      <c r="B37" s="10"/>
      <c r="C37" s="2"/>
      <c r="D37" s="21"/>
      <c r="E37" s="25"/>
      <c r="F37" s="25"/>
      <c r="G37" s="25"/>
      <c r="H37" s="25"/>
      <c r="I37" s="25"/>
      <c r="J37" s="25"/>
      <c r="K37" s="25"/>
      <c r="L37" s="25"/>
      <c r="M37" s="26"/>
      <c r="N37" s="8"/>
      <c r="O37" s="8"/>
    </row>
    <row r="38" spans="1:13" s="1" customFormat="1" ht="12.75">
      <c r="A38" s="5"/>
      <c r="B38" s="2"/>
      <c r="C38" s="3"/>
      <c r="D38" s="27"/>
      <c r="E38" s="27"/>
      <c r="F38" s="27"/>
      <c r="G38" s="27"/>
      <c r="H38" s="27"/>
      <c r="I38" s="27"/>
      <c r="J38" s="27"/>
      <c r="K38" s="27"/>
      <c r="L38" s="28"/>
      <c r="M38" s="28"/>
    </row>
    <row r="42" spans="1:15" ht="12.75">
      <c r="A42" s="1"/>
      <c r="B42" s="1"/>
      <c r="C42" s="4"/>
      <c r="D42" s="13" t="s">
        <v>1</v>
      </c>
      <c r="E42" s="13" t="s">
        <v>5</v>
      </c>
      <c r="F42" s="13" t="s">
        <v>0</v>
      </c>
      <c r="G42" s="13" t="s">
        <v>2</v>
      </c>
      <c r="H42" s="14" t="s">
        <v>3</v>
      </c>
      <c r="I42" s="14" t="s">
        <v>4</v>
      </c>
      <c r="J42" s="14" t="s">
        <v>6</v>
      </c>
      <c r="K42" s="14" t="s">
        <v>7</v>
      </c>
      <c r="L42" s="13" t="s">
        <v>8</v>
      </c>
      <c r="M42" s="13" t="s">
        <v>9</v>
      </c>
      <c r="N42" s="4"/>
      <c r="O42" s="4"/>
    </row>
    <row r="43" spans="1:15" ht="12.75">
      <c r="A43" s="1"/>
      <c r="B43" s="1"/>
      <c r="C43" s="4"/>
      <c r="D43" s="12" t="s">
        <v>18</v>
      </c>
      <c r="E43" s="4"/>
      <c r="F43" s="4"/>
      <c r="G43" s="4"/>
      <c r="H43" s="6"/>
      <c r="I43" s="6"/>
      <c r="J43" s="6"/>
      <c r="K43" s="6"/>
      <c r="L43" s="4"/>
      <c r="M43" s="4"/>
      <c r="N43" s="4"/>
      <c r="O43" s="4"/>
    </row>
    <row r="44" spans="1:15" ht="12.75">
      <c r="A44" s="5"/>
      <c r="B44" s="2"/>
      <c r="C44" s="3"/>
      <c r="D44" s="6"/>
      <c r="E44" s="6"/>
      <c r="F44" s="6"/>
      <c r="G44" s="6"/>
      <c r="H44" s="6"/>
      <c r="I44" s="6"/>
      <c r="J44" s="6"/>
      <c r="K44" s="6"/>
      <c r="L44" s="4"/>
      <c r="M44" s="4"/>
      <c r="N44" s="4"/>
      <c r="O44" s="4"/>
    </row>
    <row r="45" spans="1:15" ht="12.75">
      <c r="A45" s="15" t="s">
        <v>10</v>
      </c>
      <c r="B45" s="2"/>
      <c r="C45" s="3"/>
      <c r="D45" s="3"/>
      <c r="E45" s="3"/>
      <c r="F45" s="3"/>
      <c r="G45" s="3"/>
      <c r="H45" s="3"/>
      <c r="I45" s="3"/>
      <c r="J45" s="3"/>
      <c r="K45" s="6"/>
      <c r="L45" s="4"/>
      <c r="M45" s="4"/>
      <c r="N45" s="4"/>
      <c r="O45" s="9"/>
    </row>
    <row r="46" spans="1:15" ht="12.75">
      <c r="A46" s="11"/>
      <c r="B46" s="10"/>
      <c r="C46" s="32" t="s">
        <v>11</v>
      </c>
      <c r="D46" s="23">
        <f>D7</f>
        <v>-2598672</v>
      </c>
      <c r="E46" s="23">
        <f>E7</f>
        <v>-5023824</v>
      </c>
      <c r="F46" s="23">
        <f>F7</f>
        <v>-14646974</v>
      </c>
      <c r="G46" s="23">
        <f>G7</f>
        <v>-12706121</v>
      </c>
      <c r="H46" s="23">
        <f>H7</f>
        <v>-4914812</v>
      </c>
      <c r="I46" s="23">
        <f>I7</f>
        <v>-10702427</v>
      </c>
      <c r="J46" s="23">
        <f>J7</f>
        <v>-6543908</v>
      </c>
      <c r="K46" s="23">
        <f>K7</f>
        <v>-3534973</v>
      </c>
      <c r="L46" s="23">
        <f>L7</f>
        <v>-15446449</v>
      </c>
      <c r="M46" s="23">
        <f>SUM(D46:L46)</f>
        <v>-76118160</v>
      </c>
      <c r="N46" s="8"/>
      <c r="O46" s="8"/>
    </row>
    <row r="47" spans="1:15" ht="12.75">
      <c r="A47" s="2"/>
      <c r="B47" s="10"/>
      <c r="C47" s="32" t="s">
        <v>20</v>
      </c>
      <c r="D47" s="31">
        <v>21715514</v>
      </c>
      <c r="E47" s="31">
        <v>41891465</v>
      </c>
      <c r="F47" s="31">
        <v>122189584</v>
      </c>
      <c r="G47" s="31">
        <v>106556942</v>
      </c>
      <c r="H47" s="31">
        <v>41459388</v>
      </c>
      <c r="I47" s="31">
        <v>89978413</v>
      </c>
      <c r="J47" s="31">
        <v>55303694</v>
      </c>
      <c r="K47" s="31">
        <v>29600433</v>
      </c>
      <c r="L47" s="31">
        <v>138483302</v>
      </c>
      <c r="M47" s="31">
        <f>SUM(D47:L47)</f>
        <v>647178735</v>
      </c>
      <c r="N47" s="8"/>
      <c r="O47" s="8"/>
    </row>
    <row r="48" spans="1:15" ht="12.75">
      <c r="A48" s="2"/>
      <c r="B48" s="10"/>
      <c r="C48" s="33" t="s">
        <v>21</v>
      </c>
      <c r="D48" s="35">
        <f>SUM(D46:D47)</f>
        <v>19116842</v>
      </c>
      <c r="E48" s="35">
        <f aca="true" t="shared" si="5" ref="E48:L48">SUM(E46:E47)</f>
        <v>36867641</v>
      </c>
      <c r="F48" s="35">
        <f t="shared" si="5"/>
        <v>107542610</v>
      </c>
      <c r="G48" s="35">
        <f t="shared" si="5"/>
        <v>93850821</v>
      </c>
      <c r="H48" s="35">
        <f t="shared" si="5"/>
        <v>36544576</v>
      </c>
      <c r="I48" s="35">
        <f t="shared" si="5"/>
        <v>79275986</v>
      </c>
      <c r="J48" s="35">
        <f t="shared" si="5"/>
        <v>48759786</v>
      </c>
      <c r="K48" s="35">
        <f t="shared" si="5"/>
        <v>26065460</v>
      </c>
      <c r="L48" s="35">
        <f t="shared" si="5"/>
        <v>123036853</v>
      </c>
      <c r="M48" s="36">
        <f>SUM(D48:L48)</f>
        <v>571060575</v>
      </c>
      <c r="N48" s="8"/>
      <c r="O48" s="8"/>
    </row>
    <row r="49" spans="1:15" ht="12.75">
      <c r="A49" s="5"/>
      <c r="B49" s="2"/>
      <c r="C49" s="3"/>
      <c r="D49" s="16"/>
      <c r="E49" s="16"/>
      <c r="F49" s="16"/>
      <c r="G49" s="16"/>
      <c r="H49" s="16"/>
      <c r="I49" s="16"/>
      <c r="J49" s="16"/>
      <c r="K49" s="16"/>
      <c r="L49" s="17"/>
      <c r="M49" s="17"/>
      <c r="N49" s="4"/>
      <c r="O49" s="4"/>
    </row>
    <row r="50" spans="1:15" ht="12.75">
      <c r="A50" s="15" t="s">
        <v>14</v>
      </c>
      <c r="B50" s="2"/>
      <c r="C50" s="3"/>
      <c r="D50" s="18"/>
      <c r="E50" s="18"/>
      <c r="F50" s="18"/>
      <c r="G50" s="18"/>
      <c r="H50" s="18"/>
      <c r="I50" s="18"/>
      <c r="J50" s="18"/>
      <c r="K50" s="16"/>
      <c r="L50" s="17"/>
      <c r="M50" s="17"/>
      <c r="N50" s="4"/>
      <c r="O50" s="9"/>
    </row>
    <row r="51" spans="1:15" ht="12.75">
      <c r="A51" s="11"/>
      <c r="B51" s="10"/>
      <c r="C51" s="32" t="s">
        <v>11</v>
      </c>
      <c r="D51" s="23">
        <f>D12</f>
        <v>4624491</v>
      </c>
      <c r="E51" s="23">
        <f>E12</f>
        <v>8996069</v>
      </c>
      <c r="F51" s="23">
        <f>F12</f>
        <v>26075911</v>
      </c>
      <c r="G51" s="23">
        <f>G12</f>
        <v>22854187</v>
      </c>
      <c r="H51" s="23">
        <f>H12</f>
        <v>8889866</v>
      </c>
      <c r="I51" s="23">
        <f>I12</f>
        <v>19337894</v>
      </c>
      <c r="J51" s="23">
        <f>J12</f>
        <v>11916899</v>
      </c>
      <c r="K51" s="23">
        <f>K12</f>
        <v>6303646</v>
      </c>
      <c r="L51" s="23">
        <f>L12</f>
        <v>30256696</v>
      </c>
      <c r="M51" s="23">
        <f>SUM(D51:L51)</f>
        <v>139255659</v>
      </c>
      <c r="N51" s="8"/>
      <c r="O51" s="8"/>
    </row>
    <row r="52" spans="1:15" ht="12.75">
      <c r="A52" s="2"/>
      <c r="B52" s="10"/>
      <c r="C52" s="32" t="s">
        <v>20</v>
      </c>
      <c r="D52" s="31">
        <v>20379695</v>
      </c>
      <c r="E52" s="31">
        <v>40576001</v>
      </c>
      <c r="F52" s="31">
        <v>113322050</v>
      </c>
      <c r="G52" s="31">
        <v>97605795</v>
      </c>
      <c r="H52" s="31">
        <v>39794623</v>
      </c>
      <c r="I52" s="31">
        <v>84062337</v>
      </c>
      <c r="J52" s="31">
        <v>52103434</v>
      </c>
      <c r="K52" s="31">
        <v>28159043</v>
      </c>
      <c r="L52" s="31">
        <v>130718795</v>
      </c>
      <c r="M52" s="31">
        <f>SUM(D52:L52)</f>
        <v>606721773</v>
      </c>
      <c r="N52" s="8"/>
      <c r="O52" s="8"/>
    </row>
    <row r="53" spans="1:15" ht="12.75">
      <c r="A53" s="2"/>
      <c r="B53" s="10"/>
      <c r="C53" s="33" t="s">
        <v>19</v>
      </c>
      <c r="D53" s="21">
        <f>SUM(D51:D52)</f>
        <v>25004186</v>
      </c>
      <c r="E53" s="21">
        <f aca="true" t="shared" si="6" ref="E53:L53">SUM(E51:E52)</f>
        <v>49572070</v>
      </c>
      <c r="F53" s="21">
        <f t="shared" si="6"/>
        <v>139397961</v>
      </c>
      <c r="G53" s="21">
        <f t="shared" si="6"/>
        <v>120459982</v>
      </c>
      <c r="H53" s="21">
        <f t="shared" si="6"/>
        <v>48684489</v>
      </c>
      <c r="I53" s="21">
        <f t="shared" si="6"/>
        <v>103400231</v>
      </c>
      <c r="J53" s="21">
        <f t="shared" si="6"/>
        <v>64020333</v>
      </c>
      <c r="K53" s="21">
        <f t="shared" si="6"/>
        <v>34462689</v>
      </c>
      <c r="L53" s="21">
        <f t="shared" si="6"/>
        <v>160975491</v>
      </c>
      <c r="M53" s="23">
        <f>SUM(D53:L53)</f>
        <v>745977432</v>
      </c>
      <c r="N53" s="8"/>
      <c r="O53" s="8"/>
    </row>
    <row r="54" spans="1:15" ht="12.75">
      <c r="A54" s="5"/>
      <c r="B54" s="2"/>
      <c r="C54" s="3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4"/>
      <c r="O54" s="4"/>
    </row>
    <row r="55" spans="1:15" ht="12.75">
      <c r="A55" s="15"/>
      <c r="B55" s="15" t="s">
        <v>15</v>
      </c>
      <c r="C55" s="3"/>
      <c r="D55" s="18"/>
      <c r="E55" s="18"/>
      <c r="F55" s="18"/>
      <c r="G55" s="18"/>
      <c r="H55" s="18"/>
      <c r="I55" s="18"/>
      <c r="J55" s="18"/>
      <c r="K55" s="16"/>
      <c r="L55" s="17"/>
      <c r="M55" s="17"/>
      <c r="N55" s="4"/>
      <c r="O55" s="9"/>
    </row>
    <row r="56" spans="1:15" ht="12.75">
      <c r="A56" s="11"/>
      <c r="B56" s="10"/>
      <c r="C56" s="32" t="s">
        <v>11</v>
      </c>
      <c r="D56" s="23">
        <f>D17</f>
        <v>91112</v>
      </c>
      <c r="E56" s="23">
        <f>E17</f>
        <v>244318</v>
      </c>
      <c r="F56" s="23">
        <f>F17</f>
        <v>511908</v>
      </c>
      <c r="G56" s="23">
        <f>G17</f>
        <v>485022</v>
      </c>
      <c r="H56" s="23">
        <f>H17</f>
        <v>227739</v>
      </c>
      <c r="I56" s="23">
        <f>I17</f>
        <v>456399</v>
      </c>
      <c r="J56" s="23">
        <f>J17</f>
        <v>282752</v>
      </c>
      <c r="K56" s="23">
        <f>K17</f>
        <v>131669</v>
      </c>
      <c r="L56" s="23">
        <f>L17</f>
        <v>1111458</v>
      </c>
      <c r="M56" s="23">
        <f>SUM(D56:L56)</f>
        <v>3542377</v>
      </c>
      <c r="N56" s="8"/>
      <c r="O56" s="8"/>
    </row>
    <row r="57" spans="1:15" ht="12.75">
      <c r="A57" s="2"/>
      <c r="B57" s="10"/>
      <c r="C57" s="32" t="s">
        <v>20</v>
      </c>
      <c r="D57" s="31">
        <v>657599</v>
      </c>
      <c r="E57" s="31">
        <v>1763398</v>
      </c>
      <c r="F57" s="31">
        <v>3694775</v>
      </c>
      <c r="G57" s="31">
        <v>3500716</v>
      </c>
      <c r="H57" s="31">
        <v>1643741</v>
      </c>
      <c r="I57" s="31">
        <v>3294130</v>
      </c>
      <c r="J57" s="31">
        <v>2040806</v>
      </c>
      <c r="K57" s="31">
        <v>950348</v>
      </c>
      <c r="L57" s="31">
        <v>8022092</v>
      </c>
      <c r="M57" s="31">
        <f>SUM(D57:L57)</f>
        <v>25567605</v>
      </c>
      <c r="N57" s="8"/>
      <c r="O57" s="8"/>
    </row>
    <row r="58" spans="1:15" ht="12.75">
      <c r="A58" s="2"/>
      <c r="B58" s="10"/>
      <c r="C58" s="33"/>
      <c r="D58" s="21">
        <f>SUM(D56:D57)</f>
        <v>748711</v>
      </c>
      <c r="E58" s="21">
        <f aca="true" t="shared" si="7" ref="E58:L58">SUM(E56:E57)</f>
        <v>2007716</v>
      </c>
      <c r="F58" s="21">
        <f t="shared" si="7"/>
        <v>4206683</v>
      </c>
      <c r="G58" s="21">
        <f t="shared" si="7"/>
        <v>3985738</v>
      </c>
      <c r="H58" s="21">
        <f t="shared" si="7"/>
        <v>1871480</v>
      </c>
      <c r="I58" s="21">
        <f t="shared" si="7"/>
        <v>3750529</v>
      </c>
      <c r="J58" s="21">
        <f t="shared" si="7"/>
        <v>2323558</v>
      </c>
      <c r="K58" s="21">
        <f t="shared" si="7"/>
        <v>1082017</v>
      </c>
      <c r="L58" s="21">
        <f t="shared" si="7"/>
        <v>9133550</v>
      </c>
      <c r="M58" s="23">
        <f>SUM(D58:L58)</f>
        <v>29109982</v>
      </c>
      <c r="N58" s="8"/>
      <c r="O58" s="8"/>
    </row>
    <row r="59" spans="1:15" ht="12.75">
      <c r="A59" s="5"/>
      <c r="B59" s="2"/>
      <c r="C59" s="3"/>
      <c r="D59" s="16"/>
      <c r="E59" s="16"/>
      <c r="F59" s="16"/>
      <c r="G59" s="16"/>
      <c r="H59" s="16"/>
      <c r="I59" s="16"/>
      <c r="J59" s="16"/>
      <c r="K59" s="16"/>
      <c r="L59" s="17"/>
      <c r="M59" s="17"/>
      <c r="N59" s="4"/>
      <c r="O59" s="4"/>
    </row>
    <row r="60" spans="1:15" ht="12.75">
      <c r="A60" s="15"/>
      <c r="B60" s="15" t="s">
        <v>16</v>
      </c>
      <c r="C60" s="3"/>
      <c r="D60" s="18"/>
      <c r="E60" s="18"/>
      <c r="F60" s="18"/>
      <c r="G60" s="18"/>
      <c r="H60" s="18"/>
      <c r="I60" s="18"/>
      <c r="J60" s="18"/>
      <c r="K60" s="16"/>
      <c r="L60" s="17"/>
      <c r="M60" s="17"/>
      <c r="N60" s="4"/>
      <c r="O60" s="9"/>
    </row>
    <row r="61" spans="1:15" ht="12.75">
      <c r="A61" s="11"/>
      <c r="B61" s="10"/>
      <c r="C61" s="32" t="s">
        <v>11</v>
      </c>
      <c r="D61" s="23">
        <f>D22</f>
        <v>4533379</v>
      </c>
      <c r="E61" s="23">
        <f>E22</f>
        <v>8751751</v>
      </c>
      <c r="F61" s="23">
        <f>F22</f>
        <v>25564003</v>
      </c>
      <c r="G61" s="23">
        <f>G22</f>
        <v>22369165</v>
      </c>
      <c r="H61" s="23">
        <f>H22</f>
        <v>8662127</v>
      </c>
      <c r="I61" s="23">
        <f>I22</f>
        <v>18881495</v>
      </c>
      <c r="J61" s="23">
        <f>J22</f>
        <v>11634147</v>
      </c>
      <c r="K61" s="23">
        <f>K22</f>
        <v>6171977</v>
      </c>
      <c r="L61" s="23">
        <f>L22</f>
        <v>29145238</v>
      </c>
      <c r="M61" s="23">
        <f>SUM(D61:L61)</f>
        <v>135713282</v>
      </c>
      <c r="N61" s="8"/>
      <c r="O61" s="8"/>
    </row>
    <row r="62" spans="1:15" ht="12.75">
      <c r="A62" s="2"/>
      <c r="B62" s="10"/>
      <c r="C62" s="32" t="s">
        <v>20</v>
      </c>
      <c r="D62" s="31">
        <v>19722096</v>
      </c>
      <c r="E62" s="31">
        <v>38812603</v>
      </c>
      <c r="F62" s="31">
        <v>109627275</v>
      </c>
      <c r="G62" s="31">
        <v>94105079</v>
      </c>
      <c r="H62" s="31">
        <v>38150882</v>
      </c>
      <c r="I62" s="31">
        <v>80768207</v>
      </c>
      <c r="J62" s="31">
        <v>50062628</v>
      </c>
      <c r="K62" s="31">
        <v>27208695</v>
      </c>
      <c r="L62" s="31">
        <v>122696703</v>
      </c>
      <c r="M62" s="31">
        <f>SUM(D62:L62)</f>
        <v>581154168</v>
      </c>
      <c r="N62" s="8"/>
      <c r="O62" s="8"/>
    </row>
    <row r="63" spans="1:15" ht="12.75">
      <c r="A63" s="2"/>
      <c r="B63" s="10"/>
      <c r="C63" s="33" t="s">
        <v>21</v>
      </c>
      <c r="D63" s="35">
        <f>SUM(D61:D62)</f>
        <v>24255475</v>
      </c>
      <c r="E63" s="35">
        <f aca="true" t="shared" si="8" ref="E63:L63">SUM(E61:E62)</f>
        <v>47564354</v>
      </c>
      <c r="F63" s="35">
        <f t="shared" si="8"/>
        <v>135191278</v>
      </c>
      <c r="G63" s="35">
        <f t="shared" si="8"/>
        <v>116474244</v>
      </c>
      <c r="H63" s="35">
        <f t="shared" si="8"/>
        <v>46813009</v>
      </c>
      <c r="I63" s="35">
        <f t="shared" si="8"/>
        <v>99649702</v>
      </c>
      <c r="J63" s="35">
        <f t="shared" si="8"/>
        <v>61696775</v>
      </c>
      <c r="K63" s="35">
        <f t="shared" si="8"/>
        <v>33380672</v>
      </c>
      <c r="L63" s="35">
        <f t="shared" si="8"/>
        <v>151841941</v>
      </c>
      <c r="M63" s="36">
        <f>SUM(D63:L63)</f>
        <v>716867450</v>
      </c>
      <c r="N63" s="8"/>
      <c r="O63" s="8"/>
    </row>
    <row r="64" spans="1:15" ht="12.75">
      <c r="A64" s="5"/>
      <c r="B64" s="2"/>
      <c r="C64" s="3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4"/>
      <c r="O64" s="4"/>
    </row>
    <row r="65" spans="1:15" ht="12.75">
      <c r="A65" s="5"/>
      <c r="B65" s="2"/>
      <c r="C65" s="3"/>
      <c r="D65" s="20">
        <f>D53-D58-D63</f>
        <v>0</v>
      </c>
      <c r="E65" s="20">
        <f aca="true" t="shared" si="9" ref="E65:M65">E53-E58-E63</f>
        <v>0</v>
      </c>
      <c r="F65" s="20">
        <f t="shared" si="9"/>
        <v>0</v>
      </c>
      <c r="G65" s="20">
        <f t="shared" si="9"/>
        <v>0</v>
      </c>
      <c r="H65" s="20">
        <f t="shared" si="9"/>
        <v>0</v>
      </c>
      <c r="I65" s="20">
        <f t="shared" si="9"/>
        <v>0</v>
      </c>
      <c r="J65" s="20">
        <f t="shared" si="9"/>
        <v>0</v>
      </c>
      <c r="K65" s="20">
        <f t="shared" si="9"/>
        <v>0</v>
      </c>
      <c r="L65" s="20">
        <f t="shared" si="9"/>
        <v>0</v>
      </c>
      <c r="M65" s="20">
        <f t="shared" si="9"/>
        <v>0</v>
      </c>
      <c r="N65" s="4"/>
      <c r="O65" s="4"/>
    </row>
    <row r="66" spans="1:15" ht="12.75">
      <c r="A66" s="15" t="s">
        <v>17</v>
      </c>
      <c r="B66" s="2"/>
      <c r="C66" s="3"/>
      <c r="D66" s="18"/>
      <c r="E66" s="18"/>
      <c r="F66" s="18"/>
      <c r="G66" s="18"/>
      <c r="H66" s="18"/>
      <c r="I66" s="18"/>
      <c r="J66" s="18"/>
      <c r="K66" s="16"/>
      <c r="L66" s="17"/>
      <c r="M66" s="17"/>
      <c r="N66" s="4"/>
      <c r="O66" s="9"/>
    </row>
    <row r="67" spans="1:15" ht="12.75">
      <c r="A67" s="11"/>
      <c r="B67" s="10"/>
      <c r="C67" s="32" t="s">
        <v>11</v>
      </c>
      <c r="D67" s="29">
        <f>D28</f>
        <v>-9</v>
      </c>
      <c r="E67" s="29">
        <f>E28</f>
        <v>-14</v>
      </c>
      <c r="F67" s="29">
        <f>F28</f>
        <v>-45</v>
      </c>
      <c r="G67" s="29">
        <f>G28</f>
        <v>-31</v>
      </c>
      <c r="H67" s="29">
        <f>H28</f>
        <v>-6</v>
      </c>
      <c r="I67" s="29">
        <f>I28</f>
        <v>-17</v>
      </c>
      <c r="J67" s="29">
        <f>J28</f>
        <v>-5</v>
      </c>
      <c r="K67" s="29">
        <f>K28</f>
        <v>-10</v>
      </c>
      <c r="L67" s="29">
        <f>L28</f>
        <v>135</v>
      </c>
      <c r="M67" s="23">
        <f>SUM(D67:L67)</f>
        <v>-2</v>
      </c>
      <c r="N67" s="8"/>
      <c r="O67" s="8"/>
    </row>
    <row r="68" spans="1:15" ht="12.75">
      <c r="A68" s="2"/>
      <c r="B68" s="10"/>
      <c r="C68" s="32" t="s">
        <v>20</v>
      </c>
      <c r="D68" s="30">
        <v>22515</v>
      </c>
      <c r="E68" s="30">
        <v>43434</v>
      </c>
      <c r="F68" s="30">
        <v>126687</v>
      </c>
      <c r="G68" s="30">
        <v>110480</v>
      </c>
      <c r="H68" s="30">
        <v>42986</v>
      </c>
      <c r="I68" s="30">
        <v>93291</v>
      </c>
      <c r="J68" s="30">
        <v>57340</v>
      </c>
      <c r="K68" s="30">
        <v>30690</v>
      </c>
      <c r="L68" s="30">
        <v>143582</v>
      </c>
      <c r="M68" s="31">
        <f>SUM(D68:L68)</f>
        <v>671005</v>
      </c>
      <c r="N68" s="8"/>
      <c r="O68" s="8"/>
    </row>
    <row r="69" spans="1:15" ht="12.75">
      <c r="A69" s="2"/>
      <c r="B69" s="10"/>
      <c r="C69" s="33" t="s">
        <v>21</v>
      </c>
      <c r="D69" s="35">
        <f>SUM(D67:D68)</f>
        <v>22506</v>
      </c>
      <c r="E69" s="35">
        <f aca="true" t="shared" si="10" ref="E69:L69">SUM(E67:E68)</f>
        <v>43420</v>
      </c>
      <c r="F69" s="35">
        <f t="shared" si="10"/>
        <v>126642</v>
      </c>
      <c r="G69" s="35">
        <f t="shared" si="10"/>
        <v>110449</v>
      </c>
      <c r="H69" s="35">
        <f t="shared" si="10"/>
        <v>42980</v>
      </c>
      <c r="I69" s="35">
        <f t="shared" si="10"/>
        <v>93274</v>
      </c>
      <c r="J69" s="35">
        <f t="shared" si="10"/>
        <v>57335</v>
      </c>
      <c r="K69" s="35">
        <f t="shared" si="10"/>
        <v>30680</v>
      </c>
      <c r="L69" s="35">
        <f t="shared" si="10"/>
        <v>143717</v>
      </c>
      <c r="M69" s="36">
        <f>SUM(D69:L69)</f>
        <v>671003</v>
      </c>
      <c r="N69" s="8"/>
      <c r="O69" s="8"/>
    </row>
    <row r="71" spans="4:13" ht="12.75">
      <c r="D71" s="34"/>
      <c r="E71" s="34"/>
      <c r="F71" s="34"/>
      <c r="G71" s="34"/>
      <c r="H71" s="34"/>
      <c r="I71" s="34"/>
      <c r="J71" s="34"/>
      <c r="K71" s="34"/>
      <c r="L71" s="34"/>
      <c r="M71" s="34"/>
    </row>
  </sheetData>
  <sheetProtection/>
  <printOptions gridLines="1"/>
  <pageMargins left="0.07874015748031496" right="0.1968503937007874" top="0.984251968503937" bottom="0.5905511811023623" header="0.5118110236220472" footer="0.5118110236220472"/>
  <pageSetup horizontalDpi="600" verticalDpi="600" orientation="landscape" paperSize="9" scale="95" r:id="rId1"/>
  <headerFooter alignWithMargins="0">
    <oddHeader>&amp;CErtragsanteile der LÄNDER
Gegenüberstellung Vorschüsse 2023 - Zwischenabrechnung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Bundesrechenamt</dc:creator>
  <cp:keywords/>
  <dc:description/>
  <cp:lastModifiedBy>Gruber Erwin</cp:lastModifiedBy>
  <cp:lastPrinted>2023-02-15T12:00:15Z</cp:lastPrinted>
  <dcterms:created xsi:type="dcterms:W3CDTF">2000-12-18T12:20:59Z</dcterms:created>
  <dcterms:modified xsi:type="dcterms:W3CDTF">2024-02-27T05:35:28Z</dcterms:modified>
  <cp:category/>
  <cp:version/>
  <cp:contentType/>
  <cp:contentStatus/>
</cp:coreProperties>
</file>